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<sst xmlns="http://schemas.openxmlformats.org/spreadsheetml/2006/main" count="27188" uniqueCount="793">
  <si>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</si>
  <si>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</si>
  <si>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</si>
  <si>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</si>
  <si>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</si>
  <si>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</si>
  <si>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</si>
  <si>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</si>
  <si>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</si>
  <si>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</si>
  <si>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</si>
  <si>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</si>
  <si>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</si>
  <si>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</si>
  <si>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</si>
  <si>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</si>
  <si>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</si>
  <si>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</si>
  <si>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</si>
  <si>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</si>
  <si>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</si>
  <si>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</si>
  <si>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</si>
  <si>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</si>
  <si>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</si>
  <si>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</si>
  <si>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</si>
  <si>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</si>
  <si>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</si>
  <si>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</si>
  <si>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</si>
  <si>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</si>
  <si>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</si>
  <si>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</si>
  <si>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</si>
  <si>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</si>
  <si>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</si>
  <si>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</si>
  <si>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</si>
  <si>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</si>
  <si>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</si>
  <si>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</si>
  <si>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</si>
  <si>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</si>
  <si>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</si>
  <si>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</si>
  <si>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</si>
  <si>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</si>
  <si>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</si>
  <si>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</si>
  <si>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</si>
  <si>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</si>
  <si>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</si>
  <si>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</si>
  <si>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</si>
  <si>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</si>
  <si>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</si>
  <si>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</si>
  <si>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</si>
  <si>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</si>
  <si>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</si>
  <si>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</si>
  <si>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</si>
  <si>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</si>
  <si>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</si>
  <si>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</si>
  <si>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</si>
  <si>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</si>
  <si>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</si>
  <si>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</si>
  <si>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</si>
  <si>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</si>
  <si>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</si>
  <si>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</si>
  <si>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</si>
  <si>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</si>
  <si>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</si>
  <si>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</si>
  <si>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</si>
  <si>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</si>
  <si>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</si>
  <si>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</si>
  <si>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</si>
  <si>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</si>
  <si>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</si>
  <si>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</si>
  <si>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</si>
  <si>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</si>
  <si>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</si>
  <si>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</si>
  <si>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</si>
  <si>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</si>
  <si>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</si>
  <si>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</si>
  <si>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</si>
  <si>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</si>
  <si>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</si>
  <si>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</si>
  <si>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</si>
  <si>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</si>
  <si>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</si>
  <si>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</si>
  <si>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</si>
  <si>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</si>
  <si>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</si>
  <si>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</si>
  <si>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</si>
  <si>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</si>
  <si>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</si>
  <si>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</si>
  <si>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</si>
  <si>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</si>
  <si>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</si>
  <si>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</si>
  <si>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</si>
  <si>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</si>
  <si>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</si>
  <si>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</si>
  <si>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</si>
  <si>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</si>
  <si>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</si>
  <si>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</si>
  <si>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</si>
  <si>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</si>
  <si>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</si>
  <si>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</si>
  <si>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</si>
  <si>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</si>
  <si>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</si>
  <si>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</si>
  <si>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</si>
  <si>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</si>
  <si>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</si>
  <si>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</si>
  <si>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</si>
  <si>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</si>
  <si>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</si>
  <si>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</si>
  <si>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</si>
  <si>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</si>
  <si>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</si>
  <si>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</si>
  <si>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</si>
  <si>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</si>
  <si>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</si>
  <si>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</si>
  <si>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</si>
  <si>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</si>
  <si>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</si>
  <si>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</si>
  <si>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</si>
  <si>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</si>
  <si>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</si>
  <si>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</si>
  <si>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</si>
  <si>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</si>
  <si>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</si>
  <si>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</si>
  <si>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</si>
  <si>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</si>
  <si>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</si>
  <si>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</si>
  <si>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</si>
  <si>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</si>
  <si>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</si>
  <si>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</si>
  <si>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</si>
  <si>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</si>
  <si>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</si>
  <si>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</si>
  <si>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</si>
  <si>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</si>
  <si>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</si>
  <si>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</si>
  <si>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</si>
  <si>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</si>
  <si>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</si>
  <si>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</si>
  <si>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</si>
  <si>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</si>
  <si>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</si>
  <si>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</si>
  <si>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</si>
  <si>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</si>
  <si>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</si>
  <si>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</si>
  <si>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</si>
  <si>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</si>
  <si>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</si>
  <si>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</si>
  <si>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</si>
  <si>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</si>
  <si>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</si>
  <si>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</si>
  <si>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</si>
  <si>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</si>
  <si>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</si>
  <si>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</si>
  <si>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</si>
  <si>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</si>
  <si>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</si>
  <si>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</si>
  <si>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</si>
  <si>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</si>
  <si>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</si>
  <si>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</si>
  <si>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</si>
  <si>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</si>
  <si>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</si>
  <si>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</si>
  <si>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</si>
  <si>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</si>
  <si>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</si>
  <si>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</si>
  <si>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</si>
  <si>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</si>
  <si>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</si>
  <si>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</si>
  <si>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</si>
  <si>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</si>
  <si>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</si>
  <si>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</si>
  <si>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</si>
  <si>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</si>
  <si>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</si>
  <si>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</si>
  <si>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</si>
  <si>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</si>
  <si>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</si>
  <si>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</si>
  <si>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</si>
  <si>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</si>
  <si>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</si>
  <si>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</si>
  <si>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</si>
  <si>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</si>
  <si>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</si>
  <si>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</si>
  <si>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</si>
  <si>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</si>
  <si>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</si>
  <si>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</si>
  <si>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</si>
  <si>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</si>
  <si>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</si>
  <si>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</si>
  <si>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</si>
  <si>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</si>
  <si>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</si>
  <si>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</si>
  <si>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</si>
  <si>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</si>
  <si>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</si>
  <si>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</si>
  <si>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</si>
  <si>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</si>
  <si>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</si>
  <si>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</si>
  <si>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</si>
  <si>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</si>
  <si>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</si>
  <si>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</si>
  <si>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</si>
  <si>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</si>
  <si>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</si>
  <si>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</si>
  <si>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</si>
  <si>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</si>
  <si>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</si>
  <si>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</si>
  <si>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</si>
  <si>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</si>
  <si>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</si>
  <si>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</si>
  <si>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</si>
  <si>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</si>
  <si>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</si>
  <si>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</si>
  <si>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</si>
  <si>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</si>
  <si>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</si>
  <si>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</si>
  <si>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</si>
  <si>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</si>
  <si>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</si>
  <si>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</si>
  <si>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</si>
  <si>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</si>
  <si>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</si>
  <si>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</si>
  <si>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</si>
  <si>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</si>
  <si>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</si>
  <si>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</si>
  <si>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</si>
  <si>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</si>
  <si>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</si>
  <si>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</si>
  <si>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</si>
  <si>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</si>
  <si>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</si>
  <si>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</si>
  <si>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</si>
  <si>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</si>
  <si>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</si>
  <si>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</si>
  <si>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</si>
  <si>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</si>
  <si>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</si>
  <si>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</si>
  <si>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</si>
  <si>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</si>
  <si>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</si>
  <si>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</si>
  <si>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</si>
  <si>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</si>
  <si>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</si>
  <si>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</si>
  <si>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</si>
  <si>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</si>
  <si>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</si>
  <si>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</si>
  <si>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</si>
  <si>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</si>
  <si>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</si>
  <si>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</si>
  <si>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</si>
  <si>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</si>
  <si>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</si>
  <si>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</si>
  <si>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</si>
  <si>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</si>
  <si>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</si>
  <si>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</si>
  <si>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</si>
  <si>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</si>
  <si>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</si>
  <si>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</si>
  <si>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</si>
  <si>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</si>
  <si>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</si>
  <si>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</si>
  <si>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</si>
  <si>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</si>
  <si>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</si>
  <si>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</si>
  <si>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</si>
  <si>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</si>
  <si>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</si>
  <si>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</si>
  <si>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</si>
  <si>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</si>
  <si>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</si>
  <si>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</si>
  <si>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</si>
  <si>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</si>
  <si>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</si>
  <si>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</si>
  <si>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</si>
  <si>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</si>
  <si>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</si>
  <si>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</si>
  <si>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</si>
  <si>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</si>
  <si>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</si>
  <si>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</si>
  <si>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</si>
  <si>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</si>
  <si>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</si>
  <si>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</si>
  <si>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</si>
  <si>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</si>
  <si>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</si>
  <si>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</si>
  <si>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</si>
  <si>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</si>
  <si>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</si>
  <si>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</si>
  <si>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</si>
  <si>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</si>
  <si>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</si>
  <si>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</si>
  <si>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</si>
  <si>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</si>
  <si>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</si>
  <si>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</si>
  <si>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</si>
  <si>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</si>
  <si>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</si>
  <si>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</si>
  <si>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</si>
  <si>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</si>
  <si>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</si>
  <si>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</si>
  <si>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</si>
  <si>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</si>
  <si>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</si>
  <si>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</si>
  <si>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</si>
  <si>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</si>
  <si>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</si>
  <si>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</si>
  <si>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</si>
  <si>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</si>
  <si>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</si>
  <si>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</si>
  <si>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</si>
  <si>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</si>
  <si>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</si>
  <si>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</si>
  <si>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</si>
  <si>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</si>
  <si>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</si>
  <si>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</si>
  <si>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</si>
  <si>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</si>
  <si>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</si>
  <si>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</si>
  <si>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</si>
  <si>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</si>
  <si>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</si>
  <si>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</si>
  <si>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</si>
  <si>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</si>
  <si>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</si>
  <si>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</si>
  <si>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</si>
  <si>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</si>
  <si>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</si>
  <si>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</si>
  <si>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</si>
  <si>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</si>
  <si>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</si>
  <si>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</si>
  <si>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</si>
  <si>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</si>
  <si>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</si>
  <si>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</si>
  <si>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</si>
  <si>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</si>
  <si>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</si>
  <si>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</si>
  <si>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</si>
  <si>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</si>
  <si>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</si>
  <si>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</si>
  <si>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</si>
  <si>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</si>
  <si>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</si>
  <si>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</si>
  <si>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</si>
  <si>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</si>
  <si>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</si>
  <si>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</si>
  <si>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</si>
  <si>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</si>
  <si>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</si>
  <si>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</si>
  <si>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</si>
  <si>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</si>
  <si>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</si>
  <si>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</si>
  <si>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</si>
  <si>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</si>
  <si>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</si>
  <si>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</si>
  <si>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</si>
  <si>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</si>
  <si>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</si>
  <si>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</si>
  <si>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</si>
  <si>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</si>
  <si>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</si>
  <si>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</si>
  <si>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</si>
  <si>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</si>
  <si>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</si>
  <si>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</si>
  <si>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</si>
  <si>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</si>
  <si>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</si>
  <si>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</si>
  <si>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</si>
  <si>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</si>
  <si>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</si>
  <si>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</si>
  <si>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</si>
  <si>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</si>
  <si>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</si>
  <si>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</si>
  <si>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</si>
  <si>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</si>
  <si>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</si>
  <si>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</si>
  <si>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</si>
  <si>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</si>
  <si>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</si>
  <si>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</si>
  <si>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</si>
  <si>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</si>
  <si>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</si>
  <si>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</si>
  <si>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</si>
  <si>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</si>
  <si>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</si>
  <si>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</si>
  <si>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</si>
  <si>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</si>
  <si>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</si>
  <si>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</si>
  <si>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</si>
  <si>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</si>
  <si>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</si>
  <si>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</si>
  <si>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</si>
  <si>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</si>
  <si>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</si>
  <si>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</si>
  <si>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</si>
  <si>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</si>
  <si>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</si>
  <si>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</si>
  <si>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</si>
  <si>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</si>
  <si>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</si>
  <si>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</si>
  <si>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</si>
  <si>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</si>
  <si>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</si>
  <si>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</si>
  <si>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</si>
  <si>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</si>
  <si>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</si>
  <si>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</si>
  <si>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</si>
  <si>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</si>
  <si>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</si>
  <si>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</si>
  <si>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</si>
  <si>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</si>
  <si>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</si>
  <si>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</si>
  <si>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</si>
  <si>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</si>
  <si>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</si>
  <si>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</si>
  <si>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</si>
  <si>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</si>
  <si>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</si>
  <si>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</si>
  <si>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</si>
  <si>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</si>
  <si>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</si>
  <si>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</si>
  <si>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</si>
  <si>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</si>
  <si>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</si>
  <si>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</si>
  <si>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</si>
  <si>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</si>
  <si>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</si>
  <si>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</si>
  <si>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</si>
  <si>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</si>
  <si>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</si>
  <si>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</si>
  <si>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</si>
  <si>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</si>
  <si>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</si>
  <si>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</si>
  <si>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</si>
  <si>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</si>
  <si>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</si>
  <si>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</si>
  <si>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</si>
  <si>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</si>
  <si>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</si>
  <si>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</si>
  <si>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</si>
  <si>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</si>
  <si>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</si>
  <si>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</si>
  <si>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</si>
  <si>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</si>
  <si>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</si>
  <si>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</si>
  <si>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</si>
  <si>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</si>
  <si>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</si>
  <si>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</si>
  <si>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</si>
  <si>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</si>
  <si>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</si>
  <si>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</si>
  <si>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</si>
  <si>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</si>
  <si>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</si>
  <si>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</si>
  <si>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</si>
  <si>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</si>
  <si>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</si>
  <si>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</si>
  <si>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</si>
  <si>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</si>
  <si>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</si>
  <si>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</si>
  <si>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</si>
  <si>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</si>
  <si>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</si>
  <si>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</si>
  <si>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</si>
  <si>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</si>
  <si>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</si>
  <si>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</si>
  <si>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</si>
  <si>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</si>
  <si>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</si>
  <si>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</si>
  <si>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</si>
  <si>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</si>
  <si>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</si>
  <si>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</si>
  <si>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</si>
  <si>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</si>
  <si>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</si>
  <si>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</si>
  <si>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</si>
  <si>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</si>
  <si>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</si>
  <si>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</si>
  <si>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</si>
  <si>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</si>
  <si>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</si>
  <si>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</si>
  <si>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</si>
  <si>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</si>
  <si>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</si>
  <si>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</si>
  <si>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</si>
  <si>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</si>
  <si>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</si>
  <si>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</si>
  <si>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</si>
  <si>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</si>
  <si>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</si>
  <si>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</si>
  <si>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</si>
  <si>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</si>
  <si>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</si>
  <si>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</si>
  <si>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</si>
  <si>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</si>
  <si>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</si>
  <si>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</si>
  <si>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</si>
  <si>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</si>
  <si>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</si>
  <si>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</si>
  <si>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</si>
  <si>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</si>
  <si>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</si>
  <si>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</si>
  <si>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</si>
  <si>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</si>
  <si>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</si>
  <si>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</si>
  <si>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</si>
  <si>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</si>
  <si>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</si>
  <si>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</si>
  <si>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</si>
  <si>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</si>
  <si>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</si>
  <si>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</si>
  <si>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</si>
  <si>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</si>
  <si>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</si>
  <si>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</si>
  <si>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</si>
  <si>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</si>
  <si>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</si>
  <si>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</si>
  <si>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</si>
  <si>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</si>
  <si>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</si>
  <si>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</si>
  <si>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</si>
  <si>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</si>
  <si>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</si>
  <si>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</si>
  <si>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</si>
  <si>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</si>
  <si>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</si>
  <si>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</si>
  <si>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</si>
  <si>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</si>
  <si>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</si>
  <si>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</si>
  <si>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</si>
  <si>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</si>
  <si>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</si>
  <si>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</si>
  <si>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</si>
  <si>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</si>
  <si>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</si>
  <si>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</si>
  <si>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</si>
  <si>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</si>
  <si>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</si>
  <si>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</si>
  <si>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</si>
  <si>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</si>
  <si>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</si>
  <si>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</si>
  <si>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</si>
  <si>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</si>
  <si>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</si>
  <si>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</si>
  <si>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</si>
  <si>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</si>
  <si>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</si>
  <si>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</si>
  <si>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</si>
  <si>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</si>
  <si>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</si>
  <si>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</si>
  <si>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</si>
  <si>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</si>
  <si>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</si>
  <si>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</si>
  <si>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</si>
  <si>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</si>
  <si>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</si>
  <si>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</si>
  <si>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</si>
  <si>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</si>
  <si>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</si>
  <si>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</si>
  <si>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</si>
  <si>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</si>
  <si>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</si>
  <si>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</si>
  <si>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</si>
  <si>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апрель апрель</t>
  </si>
  <si>
    <t xml:space="preserve"> июнь</t>
  </si>
  <si>
    <t xml:space="preserve"> декабрь</t>
  </si>
  <si>
    <t>февраль, июль</t>
  </si>
  <si>
    <t>июль, сентябрь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</si>
  <si>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</si>
  <si>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</si>
  <si>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</si>
  <si>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</si>
  <si>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</si>
  <si>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</si>
  <si>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</si>
  <si>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</si>
  <si>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</si>
  <si>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№ 8 по ул. Лесная за 2016 год</t>
  </si>
  <si>
    <t>фев, ноя, дек</t>
  </si>
  <si>
    <t>сентябрь, ноябрь</t>
  </si>
  <si>
    <t xml:space="preserve"> январь</t>
  </si>
  <si>
    <t>мар, апр, июл, авг</t>
  </si>
  <si>
    <t>сентябрь, декабрь</t>
  </si>
  <si>
    <t>36 | 1</t>
  </si>
  <si>
    <t>10 | 1</t>
  </si>
  <si>
    <t>9,6 | 24</t>
  </si>
  <si>
    <t>1,5 | 18</t>
  </si>
  <si>
    <t>3,3 | 3</t>
  </si>
  <si>
    <t>201 | 1</t>
  </si>
  <si>
    <t>3,75 | 1</t>
  </si>
  <si>
    <t>146,33 | 249</t>
  </si>
  <si>
    <t>146,33 | 33</t>
  </si>
  <si>
    <t>19,5 | 1</t>
  </si>
  <si>
    <t>146,3 | 2</t>
  </si>
  <si>
    <t>859 | 28</t>
  </si>
  <si>
    <t>429,5 | 22</t>
  </si>
  <si>
    <t>0,15462 | 6</t>
  </si>
  <si>
    <t>8,59 | 40</t>
  </si>
  <si>
    <t>8,59 | 10</t>
  </si>
  <si>
    <t>8,59 | 12</t>
  </si>
  <si>
    <t>859 | 32</t>
  </si>
  <si>
    <t>429,5 | 8</t>
  </si>
  <si>
    <t>5,4 | 1</t>
  </si>
  <si>
    <t>121 | 2</t>
  </si>
  <si>
    <t>3 | 122</t>
  </si>
  <si>
    <t>24 | 24</t>
  </si>
  <si>
    <t>859 | 74</t>
  </si>
  <si>
    <t>24 | 23</t>
  </si>
  <si>
    <t>3 | 127</t>
  </si>
  <si>
    <t>2034 | 77</t>
  </si>
  <si>
    <t>2034 | 2</t>
  </si>
  <si>
    <t>авг, июл, июн</t>
  </si>
  <si>
    <t>август,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</si>
</sst>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757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155767.01999999999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544982.97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494330.57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494330.57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494330.57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206419.42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561648.98</v>
      </c>
      <c r="G28" s="18">
        <f>и_ср_начисл-и_ср_стоимость_факт</f>
        <v>-16666.010000000009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509864.39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703825.66999999993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400.96033332347338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773788.8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694488.04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268852.3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948860.6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948860.6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2365.0840189780029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25259.19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20731.669999999998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16578.54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25259.19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25259.19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1773.6155485979975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306900.65000000002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246735.01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211632.5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352991.1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352991.1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4143.5048738669566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292966.18999999994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242998.83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206762.33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292966.18999999994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292966.18999999994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M105" sqref="M105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757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28391.14372713718</v>
      </c>
      <c r="F6" s="40"/>
      <c r="I6" s="27">
        <f>E6/1.18</f>
        <v>24060.291294184051</v>
      </c>
      <c r="J6" s="29">
        <f>[1]сумма!$Q$6</f>
        <v>12959.079134999998</v>
      </c>
      <c r="K6" s="29">
        <f>J6-I6</f>
        <v>-11101.212159184053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288.02067043729187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0.25419999999999998</v>
      </c>
      <c r="E8" s="48">
        <v>288.02067043729187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1595.6094044829788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7.4535999999999998</v>
      </c>
      <c r="E25" s="48">
        <v>922.56770462180862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0.22</v>
      </c>
      <c r="E28" s="48">
        <v>593.44382527211962</v>
      </c>
      <c r="F28" s="49" t="s">
        <v>740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>
        <v>1.43</v>
      </c>
      <c r="E35" s="48">
        <v>79.597874589050647</v>
      </c>
      <c r="F35" s="49" t="s">
        <v>745</v>
      </c>
    </row>
    <row r="36" spans="1:6" ht="15" hidden="1" customHeight="1" outlineLevel="1" x14ac:dyDescent="0.2">
      <c r="A36" s="42" t="s">
        <v>681</v>
      </c>
      <c r="B36" s="43"/>
      <c r="C36" s="43"/>
      <c r="D36" s="43"/>
      <c r="E36" s="51">
        <v>3704.3057158202178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>
        <v>32.4</v>
      </c>
      <c r="E37" s="35">
        <v>3704.3057158202178</v>
      </c>
      <c r="F37" s="33" t="s">
        <v>738</v>
      </c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8233.8365919381504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1.7504</v>
      </c>
      <c r="E43" s="48">
        <v>1610.3952148719422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11.804</v>
      </c>
      <c r="E44" s="48">
        <v>1002.2612353617852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83</v>
      </c>
      <c r="E45" s="48">
        <v>3521.3603501913076</v>
      </c>
      <c r="F45" s="49" t="s">
        <v>758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2</v>
      </c>
      <c r="E50" s="56">
        <v>88.792822096783837</v>
      </c>
      <c r="F50" s="49" t="s">
        <v>759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4</v>
      </c>
      <c r="E54" s="48">
        <v>170.26794864775141</v>
      </c>
      <c r="F54" s="49" t="s">
        <v>733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>
        <v>1.8</v>
      </c>
      <c r="E58" s="56">
        <v>1312.9012375277234</v>
      </c>
      <c r="F58" s="49" t="s">
        <v>735</v>
      </c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>
        <v>1</v>
      </c>
      <c r="E69" s="48">
        <v>527.85778324085459</v>
      </c>
      <c r="F69" s="49" t="s">
        <v>738</v>
      </c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117.93207707252617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11.25</v>
      </c>
      <c r="E91" s="35">
        <v>117.93207707252617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985.89207653462415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7.4535999999999998</v>
      </c>
      <c r="E101" s="35">
        <v>922.54379058407733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>
        <v>1.4300000000000002</v>
      </c>
      <c r="E102" s="48">
        <v>63.348285950546845</v>
      </c>
      <c r="F102" s="49" t="s">
        <v>745</v>
      </c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282.19760224968968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0.26619999999999999</v>
      </c>
      <c r="E106" s="56">
        <v>282.19760224968968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12574.378617770948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0.26619999999999999</v>
      </c>
      <c r="E120" s="56">
        <v>279.28008964645574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1818.8669797118998</v>
      </c>
      <c r="F130" s="49" t="s">
        <v>738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740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3</v>
      </c>
      <c r="E148" s="48">
        <v>116.24613741246063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7</v>
      </c>
      <c r="E150" s="48">
        <v>359.56881567582769</v>
      </c>
      <c r="F150" s="49" t="s">
        <v>739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7</v>
      </c>
      <c r="E153" s="48">
        <v>324.05912529855055</v>
      </c>
      <c r="F153" s="49" t="s">
        <v>739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>
        <v>2</v>
      </c>
      <c r="E156" s="48">
        <v>5579.1421858076465</v>
      </c>
      <c r="F156" s="49" t="s">
        <v>737</v>
      </c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>
        <v>1</v>
      </c>
      <c r="E157" s="48">
        <v>634.10197905397831</v>
      </c>
      <c r="F157" s="49" t="s">
        <v>737</v>
      </c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>
        <v>1</v>
      </c>
      <c r="E161" s="48">
        <v>2172.9492158576086</v>
      </c>
      <c r="F161" s="49" t="s">
        <v>734</v>
      </c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5.5</v>
      </c>
      <c r="E162" s="48">
        <v>1118.15440157733</v>
      </c>
      <c r="F162" s="49" t="s">
        <v>739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608.97097083075698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>
        <v>3</v>
      </c>
      <c r="E196" s="48">
        <v>608.97097083075698</v>
      </c>
      <c r="F196" s="49" t="s">
        <v>742</v>
      </c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58695.206096516507</v>
      </c>
      <c r="F197" s="75"/>
      <c r="I197" s="27">
        <f>E197/1.18</f>
        <v>49741.70008179365</v>
      </c>
      <c r="J197" s="29">
        <f>[1]сумма!$Q$11</f>
        <v>31082.599499999997</v>
      </c>
      <c r="K197" s="29">
        <f>J197-I197</f>
        <v>-18659.100581793653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58695.206096516507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1.5972</v>
      </c>
      <c r="E199" s="35">
        <v>6295.5258740430872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7.0824000000000007</v>
      </c>
      <c r="E200" s="35">
        <v>11167.664308273981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7.8</v>
      </c>
      <c r="E202" s="35">
        <v>200.26810898182504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7.8</v>
      </c>
      <c r="E203" s="35">
        <v>4412.2475746178443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>
        <v>1</v>
      </c>
      <c r="E207" s="35">
        <v>1624.203594896625</v>
      </c>
      <c r="F207" s="49" t="s">
        <v>739</v>
      </c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7.8</v>
      </c>
      <c r="E210" s="35">
        <v>9925.868113975368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71.670400000000001</v>
      </c>
      <c r="E211" s="35">
        <v>24274.338580906286</v>
      </c>
      <c r="F211" s="49" t="s">
        <v>744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3</v>
      </c>
      <c r="E215" s="35">
        <v>623.08025309229834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740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14435.115284341702</v>
      </c>
      <c r="F232" s="33"/>
      <c r="I232" s="27">
        <f>E232/1.18</f>
        <v>12233.148546052291</v>
      </c>
      <c r="J232" s="29">
        <f>[1]сумма!$M$13</f>
        <v>4000.8600000000006</v>
      </c>
      <c r="K232" s="29">
        <f>J232-I232</f>
        <v>-8232.2885460522903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7761.3459991334767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740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>
        <v>4</v>
      </c>
      <c r="E242" s="35">
        <v>2441.1153694464474</v>
      </c>
      <c r="F242" s="33" t="s">
        <v>745</v>
      </c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>
        <v>4</v>
      </c>
      <c r="E244" s="35">
        <v>1026.9568635597329</v>
      </c>
      <c r="F244" s="33" t="s">
        <v>745</v>
      </c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>
        <v>1</v>
      </c>
      <c r="E250" s="35">
        <v>748.28072685847201</v>
      </c>
      <c r="F250" s="33" t="s">
        <v>745</v>
      </c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>
        <v>18</v>
      </c>
      <c r="E253" s="35">
        <v>3471.7084706408696</v>
      </c>
      <c r="F253" s="33" t="s">
        <v>737</v>
      </c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>
        <v>6673.7692852082255</v>
      </c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>
        <v>24</v>
      </c>
      <c r="E261" s="35">
        <v>3804.1188561959884</v>
      </c>
      <c r="F261" s="33" t="s">
        <v>735</v>
      </c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>
        <v>15.5</v>
      </c>
      <c r="E262" s="35">
        <v>2869.6504290122375</v>
      </c>
      <c r="F262" s="33" t="s">
        <v>740</v>
      </c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24708.715253798018</v>
      </c>
      <c r="F266" s="75"/>
      <c r="I266" s="27">
        <f>E266/1.18</f>
        <v>20939.589198133915</v>
      </c>
      <c r="J266" s="29">
        <f>[1]сумма!$Q$15</f>
        <v>14033.079052204816</v>
      </c>
      <c r="K266" s="29">
        <f>J266-I266</f>
        <v>-6906.5101459291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24708.715253798018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0.49019999999999997</v>
      </c>
      <c r="E268" s="35">
        <v>1508.3540158719486</v>
      </c>
      <c r="F268" s="33" t="s">
        <v>746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0.18</v>
      </c>
      <c r="E269" s="35">
        <v>623.25960837528396</v>
      </c>
      <c r="F269" s="33" t="s">
        <v>746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1</v>
      </c>
      <c r="E271" s="35">
        <v>109.9960328367973</v>
      </c>
      <c r="F271" s="33" t="s">
        <v>735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>
        <v>2</v>
      </c>
      <c r="E273" s="35">
        <v>159.22424162989412</v>
      </c>
      <c r="F273" s="33" t="s">
        <v>743</v>
      </c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2</v>
      </c>
      <c r="E274" s="35">
        <v>111.60852223811627</v>
      </c>
      <c r="F274" s="33" t="s">
        <v>732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3</v>
      </c>
      <c r="E278" s="35">
        <v>2807.5399150530261</v>
      </c>
      <c r="F278" s="33" t="s">
        <v>747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9</v>
      </c>
      <c r="E282" s="35">
        <v>10911.198670508649</v>
      </c>
      <c r="F282" s="33" t="s">
        <v>734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2</v>
      </c>
      <c r="E284" s="35">
        <v>971.75612092330562</v>
      </c>
      <c r="F284" s="33" t="s">
        <v>745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>
        <v>3</v>
      </c>
      <c r="E285" s="35">
        <v>133.66751389980433</v>
      </c>
      <c r="F285" s="33" t="s">
        <v>760</v>
      </c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5</v>
      </c>
      <c r="E288" s="35">
        <v>128.86629947495092</v>
      </c>
      <c r="F288" s="33" t="s">
        <v>761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3.5</v>
      </c>
      <c r="E293" s="35">
        <v>524.58775235808605</v>
      </c>
      <c r="F293" s="33" t="s">
        <v>745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>
        <v>2</v>
      </c>
      <c r="E302" s="35">
        <v>77.939386546262625</v>
      </c>
      <c r="F302" s="33" t="s">
        <v>745</v>
      </c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1</v>
      </c>
      <c r="E308" s="35">
        <v>123.31672123505217</v>
      </c>
      <c r="F308" s="33" t="s">
        <v>745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>
        <v>1</v>
      </c>
      <c r="E309" s="35">
        <v>366.33714193220732</v>
      </c>
      <c r="F309" s="33" t="s">
        <v>744</v>
      </c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4</v>
      </c>
      <c r="E310" s="35">
        <v>545.70040550283738</v>
      </c>
      <c r="F310" s="33" t="s">
        <v>762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1</v>
      </c>
      <c r="E312" s="35">
        <v>97.06989256806088</v>
      </c>
      <c r="F312" s="33" t="s">
        <v>740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</v>
      </c>
      <c r="E319" s="35">
        <v>355.8101348236749</v>
      </c>
      <c r="F319" s="33" t="s">
        <v>744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587.53380005303143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29</v>
      </c>
      <c r="E321" s="35">
        <v>1896.012524517226</v>
      </c>
      <c r="F321" s="33" t="s">
        <v>734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1</v>
      </c>
      <c r="E329" s="35">
        <v>81.068587909533335</v>
      </c>
      <c r="F329" s="33" t="s">
        <v>760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49</v>
      </c>
      <c r="E335" s="35">
        <v>2395.2483629595454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1</v>
      </c>
      <c r="E337" s="35">
        <v>192.61960258072409</v>
      </c>
      <c r="F337" s="33" t="s">
        <v>732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110863.85276832411</v>
      </c>
      <c r="F338" s="75"/>
      <c r="I338" s="27">
        <f>E338/1.18</f>
        <v>93952.417600274683</v>
      </c>
      <c r="J338" s="29">
        <f>[1]сумма!$Q$17</f>
        <v>27117.06</v>
      </c>
      <c r="K338" s="29">
        <f>J338-I338</f>
        <v>-66835.357600274685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110863.85276832411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763</v>
      </c>
      <c r="E340" s="84">
        <v>183.83916506033555</v>
      </c>
      <c r="F340" s="49" t="s">
        <v>744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764</v>
      </c>
      <c r="E342" s="48">
        <v>63.742867573115369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765</v>
      </c>
      <c r="E343" s="84">
        <v>964.21400133108659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766</v>
      </c>
      <c r="E344" s="84">
        <v>140.41127254006636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767</v>
      </c>
      <c r="E345" s="84">
        <v>23.543370146588661</v>
      </c>
      <c r="F345" s="49" t="s">
        <v>748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768</v>
      </c>
      <c r="E346" s="48">
        <v>681.92074293047142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769</v>
      </c>
      <c r="E347" s="48">
        <v>11.837448677055752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770</v>
      </c>
      <c r="E349" s="48">
        <v>82652.880952221429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771</v>
      </c>
      <c r="E351" s="48">
        <v>25230.7326918992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772</v>
      </c>
      <c r="E353" s="84">
        <v>223.44081154357661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773</v>
      </c>
      <c r="E354" s="48">
        <v>687.28944440117652</v>
      </c>
      <c r="F354" s="49" t="s">
        <v>749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149857.8532383533</v>
      </c>
      <c r="F355" s="75"/>
      <c r="I355" s="27">
        <f>E355/1.18</f>
        <v>126998.18071046891</v>
      </c>
      <c r="J355" s="29">
        <f>[1]сумма!$Q$19</f>
        <v>27334.060541112922</v>
      </c>
      <c r="K355" s="29">
        <f>J355-I355</f>
        <v>-99664.120169355985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62474.674117253147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774</v>
      </c>
      <c r="E358" s="89">
        <v>12695.890889500743</v>
      </c>
      <c r="F358" s="49" t="s">
        <v>751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775</v>
      </c>
      <c r="E359" s="89">
        <v>21822.336636152282</v>
      </c>
      <c r="F359" s="49" t="s">
        <v>751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776</v>
      </c>
      <c r="E360" s="89">
        <v>164.19378306396928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777</v>
      </c>
      <c r="E361" s="89">
        <v>335.75692584109765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778</v>
      </c>
      <c r="E362" s="89">
        <v>568.72364532876747</v>
      </c>
      <c r="F362" s="49" t="s">
        <v>750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779</v>
      </c>
      <c r="E364" s="89">
        <v>1642.4878535075156</v>
      </c>
      <c r="F364" s="49" t="s">
        <v>752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780</v>
      </c>
      <c r="E365" s="89">
        <v>8280.1757794118421</v>
      </c>
      <c r="F365" s="49" t="s">
        <v>753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781</v>
      </c>
      <c r="E366" s="89">
        <v>7993.1953696158671</v>
      </c>
      <c r="F366" s="49" t="s">
        <v>754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782</v>
      </c>
      <c r="E367" s="89">
        <v>474.41863753488991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782</v>
      </c>
      <c r="E368" s="89">
        <v>692.75380202280724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783</v>
      </c>
      <c r="E369" s="89">
        <v>1965.8534717118548</v>
      </c>
      <c r="F369" s="49" t="s">
        <v>755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784</v>
      </c>
      <c r="E370" s="89">
        <v>3214.6086509903112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785</v>
      </c>
      <c r="E371" s="89">
        <v>1799.2204567992799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4.7</v>
      </c>
      <c r="E373" s="89">
        <v>825.05821577192023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87383.179121100125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786</v>
      </c>
      <c r="E375" s="93">
        <v>18768.502060830346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787</v>
      </c>
      <c r="E377" s="95">
        <v>310.88249050853489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788</v>
      </c>
      <c r="E378" s="95">
        <v>3310.8746098781658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789</v>
      </c>
      <c r="E379" s="95">
        <v>44466.813975473247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790</v>
      </c>
      <c r="E380" s="95">
        <v>15568.720113233518</v>
      </c>
      <c r="F380" s="49" t="s">
        <v>756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790</v>
      </c>
      <c r="E382" s="95">
        <v>2769.8851407507477</v>
      </c>
      <c r="F382" s="49" t="s">
        <v>791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790</v>
      </c>
      <c r="E383" s="95">
        <v>1426.006026943784</v>
      </c>
      <c r="F383" s="49" t="s">
        <v>792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4.4000000000000004</v>
      </c>
      <c r="E385" s="95">
        <v>761.49470348179057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36763.527172482121</v>
      </c>
      <c r="F386" s="75"/>
      <c r="I386" s="27">
        <f>E386/1.18</f>
        <v>31155.531502103495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36763.527172482121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20975.289462686316</v>
      </c>
      <c r="F388" s="75"/>
      <c r="I388" s="27">
        <f>E388/1.18</f>
        <v>17775.669036174844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20975.289462686316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116958.31829661637</v>
      </c>
      <c r="F390" s="75"/>
      <c r="I390" s="27">
        <f>E390/1.18</f>
        <v>99117.218895437603</v>
      </c>
      <c r="J390" s="27">
        <f>SUM(I6:I390)</f>
        <v>475973.74686462345</v>
      </c>
      <c r="K390" s="27">
        <f>J390*1.01330668353499*1.18</f>
        <v>569122.70708443504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116958.31829661637</v>
      </c>
      <c r="F391" s="49" t="s">
        <v>731</v>
      </c>
      <c r="I391" s="27">
        <f>E6+E197+E232+E266+E338+E355+E386+E388+E390</f>
        <v>561649.02130025567</v>
      </c>
      <c r="J391" s="27">
        <f>I391-K391</f>
        <v>222485.24506153393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2017-05-18T02:14:27Z</dcterms:modified>
</cp:coreProperties>
</file>